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rischkaharris\Desktop\"/>
    </mc:Choice>
  </mc:AlternateContent>
  <xr:revisionPtr revIDLastSave="0" documentId="8_{B740529C-09F6-4ACB-8CB4-3208F380D71B}" xr6:coauthVersionLast="47" xr6:coauthVersionMax="47" xr10:uidLastSave="{00000000-0000-0000-0000-000000000000}"/>
  <bookViews>
    <workbookView xWindow="-120" yWindow="-120" windowWidth="29040" windowHeight="15840" xr2:uid="{2B0E9428-FFBC-423E-8902-1DC2BBE9DC5D}"/>
  </bookViews>
  <sheets>
    <sheet name="Published Report ICI" sheetId="1" r:id="rId1"/>
  </sheets>
  <externalReferences>
    <externalReference r:id="rId2"/>
    <externalReference r:id="rId3"/>
    <externalReference r:id="rId4"/>
    <externalReference r:id="rId5"/>
    <externalReference r:id="rId6"/>
    <externalReference r:id="rId7"/>
  </externalReferences>
  <definedNames>
    <definedName name="Alt_Proj_Desc" localSheetId="0">[1]Alt_Proj_Desc!$B$3:$C$142</definedName>
    <definedName name="Alt_Proj_Desc">[2]Alt_Proj_Desc!$B$3:$C$101</definedName>
    <definedName name="Current_Qtr">[3]Control!$C$4</definedName>
    <definedName name="Dates">[3]Control!$AD$5:$AF$8</definedName>
    <definedName name="Fin_Yr">[3]Control!$AA$5:$AA$10</definedName>
    <definedName name="Name">'[4]Staff List'!$B$3:$B$145</definedName>
    <definedName name="Proj_Check" localSheetId="0">[1]Lists!$F$5:$F$191</definedName>
    <definedName name="Proj_Check">[2]Lists!$F$5:$F$149</definedName>
    <definedName name="Proj_Desc" localSheetId="0">[1]Lists!$H$5:$H$191</definedName>
    <definedName name="Proj_Desc">[2]Lists!$H$5:$H$149</definedName>
    <definedName name="Qtr">[3]Control!$AD$5:$AG$8</definedName>
    <definedName name="Report_Period">[3]!Tech_One_Exp[[#Headers],[Infrastructure Value Q1]:[Infrastructure Value Q4]]</definedName>
    <definedName name="Rpt_Date">[3]Control!$C$8</definedName>
    <definedName name="Years">[3]Control!$AA$5:$AK$13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E25" i="1"/>
  <c r="D25" i="1"/>
  <c r="C25" i="1"/>
  <c r="B25" i="1"/>
  <c r="F24" i="1"/>
  <c r="E22" i="1"/>
  <c r="D22" i="1"/>
  <c r="C22" i="1"/>
  <c r="B22" i="1"/>
  <c r="I17" i="1"/>
  <c r="F17" i="1"/>
  <c r="E17" i="1"/>
  <c r="D17" i="1"/>
  <c r="C17" i="1"/>
  <c r="H17" i="1" s="1"/>
  <c r="A7" i="1"/>
</calcChain>
</file>

<file path=xl/sharedStrings.xml><?xml version="1.0" encoding="utf-8"?>
<sst xmlns="http://schemas.openxmlformats.org/spreadsheetml/2006/main" count="45" uniqueCount="32">
  <si>
    <t xml:space="preserve">Template 2 - Infrastructure charges information/ Trunk infrastructure information (to be included as part of the Infrastructure charges register) </t>
  </si>
  <si>
    <t xml:space="preserve">Infrastructure charges revenue and expenditure reporting (actual and forecast) and trunk infrastructure information summary </t>
  </si>
  <si>
    <t>City of Moreton Bay</t>
  </si>
  <si>
    <t>Date of update: 30 November 2023</t>
  </si>
  <si>
    <r>
      <rPr>
        <b/>
        <sz val="12"/>
        <color theme="1"/>
        <rFont val="Calibri"/>
        <family val="2"/>
        <scheme val="minor"/>
      </rPr>
      <t xml:space="preserve">Col. (a) - </t>
    </r>
    <r>
      <rPr>
        <sz val="12"/>
        <color theme="1"/>
        <rFont val="Calibri"/>
        <family val="2"/>
        <scheme val="minor"/>
      </rPr>
      <t>Total amount of infrastructure charges issued by way of infrastructure charges notice during the reported financial year.</t>
    </r>
    <r>
      <rPr>
        <b/>
        <sz val="12"/>
        <color theme="1"/>
        <rFont val="Calibri"/>
        <family val="2"/>
        <scheme val="minor"/>
      </rPr>
      <t xml:space="preserve">
Col. (b)</t>
    </r>
    <r>
      <rPr>
        <sz val="12"/>
        <color theme="1"/>
        <rFont val="Calibri"/>
        <family val="2"/>
        <scheme val="minor"/>
      </rPr>
      <t xml:space="preserve"> - Total amount of monies received (by way of infrastructure charges notice) during the reported financial year. Note the charges may have been levied in the reported financial year or prior.
</t>
    </r>
    <r>
      <rPr>
        <b/>
        <sz val="12"/>
        <color theme="1"/>
        <rFont val="Calibri"/>
        <family val="2"/>
        <scheme val="minor"/>
      </rPr>
      <t>Col. (c)</t>
    </r>
    <r>
      <rPr>
        <sz val="12"/>
        <color theme="1"/>
        <rFont val="Calibri"/>
        <family val="2"/>
        <scheme val="minor"/>
      </rPr>
      <t xml:space="preserve"> - Is the agreed total cost of the asset and is recognised at the time the asset is transferred to the Council that were offset (i.e. infrastructure provided by a developer in lieu of paying the charge) and is applied against the issued infrastructure charges notice within the reported financial year.
</t>
    </r>
    <r>
      <rPr>
        <b/>
        <sz val="12"/>
        <color theme="1"/>
        <rFont val="Calibri"/>
        <family val="2"/>
        <scheme val="minor"/>
      </rPr>
      <t>Col. (d)</t>
    </r>
    <r>
      <rPr>
        <sz val="12"/>
        <color theme="1"/>
        <rFont val="Calibri"/>
        <family val="2"/>
        <scheme val="minor"/>
      </rPr>
      <t xml:space="preserve"> - Total amount of infrastructure charges revenue spent on the supply of trunk infrastructure is the total amount Council has spent on trunk infrastructure less any amounts funded by Federal or State programs.
</t>
    </r>
    <r>
      <rPr>
        <b/>
        <sz val="12"/>
        <color theme="1"/>
        <rFont val="Calibri"/>
        <family val="2"/>
        <scheme val="minor"/>
      </rPr>
      <t>Col. (e)</t>
    </r>
    <r>
      <rPr>
        <sz val="12"/>
        <color theme="1"/>
        <rFont val="Calibri"/>
        <family val="2"/>
        <scheme val="minor"/>
      </rPr>
      <t xml:space="preserve"> - Total amount of levied charges that were refunded by the local government is  the total amount of monies paid by the Council to a developer for the difference between the agreed value of infrastructure provided and the value of the levied charge - this is recognised in the financial year that it is paid.
Col.(f) -  Total amount of levied charges that were refunded by the local government is the total amount of monies paid by the Council, in the reported financial year, to an applicant for infrastructure charges previously paid for development approvals which have lapsed or been cancelled.
</t>
    </r>
    <r>
      <rPr>
        <b/>
        <sz val="12"/>
        <color theme="1"/>
        <rFont val="Calibri"/>
        <family val="2"/>
        <scheme val="minor"/>
      </rPr>
      <t>Col. (g</t>
    </r>
    <r>
      <rPr>
        <sz val="12"/>
        <color theme="1"/>
        <rFont val="Calibri"/>
        <family val="2"/>
        <scheme val="minor"/>
      </rPr>
      <t>) - Total amount of unspent infrastructure charges revenue is calculated to be; the Total amount of infrastructure charges revenue collected</t>
    </r>
    <r>
      <rPr>
        <b/>
        <sz val="12"/>
        <color theme="1"/>
        <rFont val="Calibri"/>
        <family val="2"/>
        <scheme val="minor"/>
      </rPr>
      <t xml:space="preserve"> (Col.(b))</t>
    </r>
    <r>
      <rPr>
        <sz val="12"/>
        <color theme="1"/>
        <rFont val="Calibri"/>
        <family val="2"/>
        <scheme val="minor"/>
      </rPr>
      <t xml:space="preserve"> less Total amount of infrastructure charges spent on the supply of trunk infrastructure</t>
    </r>
    <r>
      <rPr>
        <b/>
        <sz val="12"/>
        <color theme="1"/>
        <rFont val="Calibri"/>
        <family val="2"/>
        <scheme val="minor"/>
      </rPr>
      <t xml:space="preserve"> (Col.(d))</t>
    </r>
    <r>
      <rPr>
        <sz val="12"/>
        <color theme="1"/>
        <rFont val="Calibri"/>
        <family val="2"/>
        <scheme val="minor"/>
      </rPr>
      <t xml:space="preserve"> and Total amount of infrastructure charges that the local government refunded</t>
    </r>
    <r>
      <rPr>
        <b/>
        <sz val="12"/>
        <color theme="1"/>
        <rFont val="Calibri"/>
        <family val="2"/>
        <scheme val="minor"/>
      </rPr>
      <t xml:space="preserve"> (Col.(e)</t>
    </r>
    <r>
      <rPr>
        <sz val="12"/>
        <color theme="1"/>
        <rFont val="Calibri"/>
        <family val="2"/>
        <scheme val="minor"/>
      </rPr>
      <t xml:space="preserve"> and</t>
    </r>
    <r>
      <rPr>
        <b/>
        <sz val="12"/>
        <color theme="1"/>
        <rFont val="Calibri"/>
        <family val="2"/>
        <scheme val="minor"/>
      </rPr>
      <t xml:space="preserve"> Col.(f))</t>
    </r>
    <r>
      <rPr>
        <sz val="12"/>
        <color theme="1"/>
        <rFont val="Calibri"/>
        <family val="2"/>
        <scheme val="minor"/>
      </rPr>
      <t xml:space="preserve">.
</t>
    </r>
    <r>
      <rPr>
        <b/>
        <sz val="12"/>
        <color theme="1"/>
        <rFont val="Calibri"/>
        <family val="2"/>
        <scheme val="minor"/>
      </rPr>
      <t>Col. (h)</t>
    </r>
    <r>
      <rPr>
        <sz val="12"/>
        <color theme="1"/>
        <rFont val="Calibri"/>
        <family val="2"/>
        <scheme val="minor"/>
      </rPr>
      <t xml:space="preserve"> - Total amount spent on other major infrastructure projects is infrastructure provided by the Council in the reported financial year that  is not identified in the Local Government Infrastructure Plan but is considered to perform part  or all of a high order or shared infrastructure function in the trunk infrastructure network.</t>
    </r>
  </si>
  <si>
    <t>Infrastructure Charge Revenue</t>
  </si>
  <si>
    <t xml:space="preserve">Infrastructure charges revenue expenditure </t>
  </si>
  <si>
    <t>Total amount of levied charges that were refunded by the local government</t>
  </si>
  <si>
    <t xml:space="preserve">Total amount of infrastructure charges levied </t>
  </si>
  <si>
    <t>Total  amount of infrastructure charges revenue collected (by way of infrastructure charges levied)</t>
  </si>
  <si>
    <t xml:space="preserve">Total amount of infrastructure charges that were offset (i.e. infrastructure provided by a developer in lieu of paying the charge)  </t>
  </si>
  <si>
    <t xml:space="preserve">Total amount of infrastructure charges revenue spent on the supply of trunk infrastructure </t>
  </si>
  <si>
    <t>The total amount paid by the Council to a developer for the difference between the agreed value of infrastructure provided and the value of the levied charge</t>
  </si>
  <si>
    <t xml:space="preserve"> The total amount paid by the Council to an applicant for previously paid which have lapsed or been cancelled</t>
  </si>
  <si>
    <t xml:space="preserve">Total amount of unspent infrastructure charges revenue </t>
  </si>
  <si>
    <t>Total amount  spent on other major infrastructure projects</t>
  </si>
  <si>
    <t xml:space="preserve">Col. (a)
</t>
  </si>
  <si>
    <t xml:space="preserve">Col. (b)
</t>
  </si>
  <si>
    <t xml:space="preserve">Col. (c)
</t>
  </si>
  <si>
    <t xml:space="preserve">Col. (d)
</t>
  </si>
  <si>
    <t xml:space="preserve">Col. (e)
</t>
  </si>
  <si>
    <t xml:space="preserve">Col. (f)
</t>
  </si>
  <si>
    <r>
      <t xml:space="preserve">Col. (g)
</t>
    </r>
    <r>
      <rPr>
        <vertAlign val="superscript"/>
        <sz val="11"/>
        <color theme="0"/>
        <rFont val="Calibri"/>
        <family val="2"/>
        <scheme val="minor"/>
      </rPr>
      <t>Col.(b) - Col.(d) - Col.(e) - Col.(f)</t>
    </r>
  </si>
  <si>
    <t xml:space="preserve">Col. (h)
</t>
  </si>
  <si>
    <t>$'000</t>
  </si>
  <si>
    <t xml:space="preserve">Forecast infrastructure charges revenue and trunk infrastructure expenditure summary  </t>
  </si>
  <si>
    <t>Financial Year</t>
  </si>
  <si>
    <t>Total</t>
  </si>
  <si>
    <r>
      <rPr>
        <b/>
        <sz val="11"/>
        <color theme="1"/>
        <rFont val="Calibri"/>
        <family val="2"/>
        <scheme val="minor"/>
      </rPr>
      <t>Infrastructure charges revenue</t>
    </r>
    <r>
      <rPr>
        <sz val="11"/>
        <color theme="1"/>
        <rFont val="Arial"/>
        <family val="2"/>
      </rPr>
      <t xml:space="preserve">  </t>
    </r>
  </si>
  <si>
    <t>Trunk infrastructure expenditure</t>
  </si>
  <si>
    <r>
      <t xml:space="preserve">Reporting requirements:
</t>
    </r>
    <r>
      <rPr>
        <i/>
        <sz val="12"/>
        <color theme="1"/>
        <rFont val="Calibri"/>
        <family val="2"/>
        <scheme val="minor"/>
      </rPr>
      <t xml:space="preserve">- The infrastructure  charges information/trunk infrastructure information template should be read in conjunction with Schedules 22 and 24 of the Planning Regulation 2017 (the Regulation).
- The template is only to local governments who have an LGIP in place and is included within an Infrastructure charges register.
- From 1 January 2020, local governments will be required to report annually on infrastructure charges revenue collected and expended and forecast infrastructure charges revenue and expenditure. 
- Forecast infrastructure charges revenue and trunk infrastructure expenditure, is to be reported for the current financial year and the following three consecutive financial years. 
- Actual infrastructure charges revenue and expenditure for the previous financial year is also required to be provided.  
- A list of trunk infrastructure supplied by the local government and developers is to be reported on:
      - annually for local governments with an estimated infrastructure charges revenue or forecast future spending of trunk infrastructure of less than $20 million. Reporting is to be provided at the same time as the  annual report.
      - quarterly for local governments with an estimated infrastructure charges revenue or forecast future spending of trunk infrastructure of more than $20 million. Reporting is to be provided as soon as practicable following the close of the quarter. As the quarterly reports are produced, a summary of the trunk infrastructure for the entire financial year will be displayed in the infrastructure charges register.         </t>
    </r>
    <r>
      <rPr>
        <i/>
        <sz val="12"/>
        <color rgb="FFFF0000"/>
        <rFont val="Calibri"/>
        <family val="2"/>
        <scheme val="minor"/>
      </rPr>
      <t xml:space="preserve">  </t>
    </r>
    <r>
      <rPr>
        <i/>
        <sz val="12"/>
        <color theme="1"/>
        <rFont val="Calibri"/>
        <family val="2"/>
        <scheme val="minor"/>
      </rPr>
      <t xml:space="preserve">                                                                                                              
</t>
    </r>
    <r>
      <rPr>
        <b/>
        <sz val="12"/>
        <color theme="1"/>
        <rFont val="Calibri"/>
        <family val="2"/>
        <scheme val="minor"/>
      </rPr>
      <t xml:space="preserve">
An overview of how infrastructure charges revenue is collected and expended:
</t>
    </r>
    <r>
      <rPr>
        <i/>
        <sz val="12"/>
        <color theme="1"/>
        <rFont val="Calibri"/>
        <family val="2"/>
        <scheme val="minor"/>
      </rPr>
      <t xml:space="preserve">- Infrastructure charges are collected in monetary form and in non-cash form as trunk infrastructure may be provided by a developer in lieu of paying the levied infrastructure charge.
- Not all infrastructure charges that are levied through development are collected by the local government, as the development approval may lapse.   
- Under the Planning Act 2016, infrastructure charges revenue that is collected in monetary form, is not required to be spent in the same suburb or locality where it was collected.
- Infrastructure charges revenue may be used to pay for shared regional scale infrastructure such as an arterial road or sewerage treatment plant.
- Offset provisions under the Planning Act 2016, also allow for an entire infrastructure charge, relating to more than one network, to be applied against the cost of infrastructure to be provided under a condition of development (i.e. the  
  construction of an arterial road). 
- Due to slow development growth, infrastructure charges that are collected may sit with a local government for a period of time, before being spent on trunk infrastructure.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</si>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</sst>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quot;$&quot;#,##0,"/>
    <numFmt numFmtId="165" formatCode="_-&quot;$&quot;* #,##0_-;\-&quot;$&quot;* #,##0_-;_-&quot;$&quot;* &quot;-&quot;??_-;_-@_-"/>
  </numFmts>
  <fonts count="19" x14ac:knownFonts="1">
    <font>
      <sz val="11"/>
      <color theme="1"/>
      <name val="Arial"/>
      <family val="2"/>
    </font>
    <font>
      <sz val="11"/>
      <color theme="1"/>
      <name val="Arial"/>
      <family val="2"/>
    </font>
    <font>
      <b/>
      <i/>
      <sz val="20"/>
      <color theme="1"/>
      <name val="Calibri"/>
      <family val="2"/>
      <scheme val="minor"/>
    </font>
    <font>
      <b/>
      <i/>
      <sz val="16"/>
      <color theme="1"/>
      <name val="Calibri"/>
      <family val="2"/>
      <scheme val="minor"/>
    </font>
    <font>
      <b/>
      <sz val="14"/>
      <color theme="1"/>
      <name val="Calibri"/>
      <family val="2"/>
      <scheme val="minor"/>
    </font>
    <font>
      <b/>
      <i/>
      <sz val="14"/>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vertAlign val="superscript"/>
      <sz val="11"/>
      <color theme="0"/>
      <name val="Calibri"/>
      <family val="2"/>
      <scheme val="minor"/>
    </font>
    <font>
      <b/>
      <sz val="11"/>
      <color theme="1"/>
      <name val="Calibri"/>
      <family val="2"/>
      <scheme val="minor"/>
    </font>
    <font>
      <sz val="10"/>
      <color theme="0"/>
      <name val="Calibri"/>
      <family val="2"/>
      <scheme val="minor"/>
    </font>
    <font>
      <b/>
      <sz val="11"/>
      <name val="Calibri"/>
      <family val="2"/>
      <scheme val="minor"/>
    </font>
    <font>
      <sz val="11"/>
      <name val="Calibri"/>
      <family val="2"/>
      <scheme val="minor"/>
    </font>
    <font>
      <sz val="10"/>
      <color theme="1"/>
      <name val="Calibri"/>
      <family val="2"/>
      <scheme val="minor"/>
    </font>
    <font>
      <i/>
      <sz val="12"/>
      <color theme="1"/>
      <name val="Calibri"/>
      <family val="2"/>
      <scheme val="minor"/>
    </font>
    <font>
      <i/>
      <sz val="12"/>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2" tint="-0.2499465926084170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41">
    <xf numFmtId="0" fontId="0" fillId="0" borderId="0" xfId="0"/>
    <xf numFmtId="0" fontId="2" fillId="2" borderId="0" xfId="1" applyFont="1" applyFill="1"/>
    <xf numFmtId="0" fontId="1" fillId="2" borderId="0" xfId="1" applyFill="1"/>
    <xf numFmtId="0" fontId="1" fillId="0" borderId="0" xfId="1"/>
    <xf numFmtId="0" fontId="3" fillId="2" borderId="0" xfId="1" applyFont="1" applyFill="1"/>
    <xf numFmtId="0" fontId="4" fillId="2" borderId="0" xfId="1" applyFont="1" applyFill="1"/>
    <xf numFmtId="0" fontId="5" fillId="2" borderId="0" xfId="1" applyFont="1" applyFill="1"/>
    <xf numFmtId="0" fontId="6" fillId="2" borderId="0" xfId="1" applyFont="1" applyFill="1"/>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1" fillId="5" borderId="4" xfId="1" applyFill="1" applyBorder="1"/>
    <xf numFmtId="0" fontId="10" fillId="3" borderId="4"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4" xfId="1" quotePrefix="1" applyFont="1" applyFill="1" applyBorder="1" applyAlignment="1">
      <alignment horizontal="center" vertical="center" wrapText="1"/>
    </xf>
    <xf numFmtId="0" fontId="12" fillId="6" borderId="4" xfId="1" applyFont="1" applyFill="1" applyBorder="1" applyAlignment="1">
      <alignment horizontal="center" vertical="center"/>
    </xf>
    <xf numFmtId="164" fontId="13" fillId="3" borderId="4" xfId="2" applyNumberFormat="1" applyFont="1" applyFill="1" applyBorder="1" applyAlignment="1">
      <alignment horizontal="center" vertical="center" wrapText="1"/>
    </xf>
    <xf numFmtId="164" fontId="13" fillId="4" borderId="4" xfId="2" applyNumberFormat="1" applyFont="1" applyFill="1" applyBorder="1" applyAlignment="1">
      <alignment horizontal="center" vertical="center" wrapText="1"/>
    </xf>
    <xf numFmtId="164" fontId="13" fillId="5" borderId="4" xfId="2" applyNumberFormat="1" applyFont="1" applyFill="1" applyBorder="1" applyAlignment="1">
      <alignment horizontal="center" vertical="center" wrapText="1"/>
    </xf>
    <xf numFmtId="165" fontId="1" fillId="2" borderId="0" xfId="1" applyNumberFormat="1" applyFill="1"/>
    <xf numFmtId="0" fontId="8" fillId="2" borderId="0" xfId="1" applyFont="1" applyFill="1"/>
    <xf numFmtId="0" fontId="14" fillId="7" borderId="4" xfId="1" applyFont="1" applyFill="1" applyBorder="1" applyAlignment="1">
      <alignment horizontal="center" vertical="center" wrapText="1"/>
    </xf>
    <xf numFmtId="164" fontId="1" fillId="2" borderId="0" xfId="1" applyNumberFormat="1" applyFill="1"/>
    <xf numFmtId="0" fontId="15" fillId="7" borderId="4" xfId="1" applyFont="1" applyFill="1" applyBorder="1" applyAlignment="1">
      <alignment horizontal="center" vertical="center" wrapText="1"/>
    </xf>
    <xf numFmtId="0" fontId="1" fillId="8" borderId="1" xfId="1" applyFill="1" applyBorder="1" applyAlignment="1">
      <alignment vertical="center" wrapText="1"/>
    </xf>
    <xf numFmtId="165" fontId="16" fillId="9" borderId="4" xfId="2" applyNumberFormat="1" applyFont="1" applyFill="1" applyBorder="1"/>
    <xf numFmtId="0" fontId="12" fillId="8" borderId="1" xfId="1" applyFont="1" applyFill="1" applyBorder="1" applyAlignment="1">
      <alignment vertical="center" wrapText="1"/>
    </xf>
    <xf numFmtId="0" fontId="8" fillId="2" borderId="0" xfId="1" applyFont="1" applyFill="1" applyAlignment="1">
      <alignment vertical="top" wrapText="1"/>
    </xf>
    <xf numFmtId="0" fontId="1" fillId="2" borderId="0" xfId="1" applyFill="1" applyAlignment="1">
      <alignment vertical="top"/>
    </xf>
    <xf numFmtId="0" fontId="7" fillId="2" borderId="0" xfId="1" applyFont="1" applyFill="1" applyAlignment="1">
      <alignment horizontal="left" vertical="top" wrapText="1"/>
    </xf>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0" fillId="4" borderId="1"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4" fillId="7" borderId="4" xfId="1" applyFont="1" applyFill="1" applyBorder="1" applyAlignment="1">
      <alignment horizontal="center" vertical="center" wrapText="1"/>
    </xf>
  </cellXfs>
  <cellStyles count="3">
    <cellStyle name="Currency 5 2" xfId="2" xr:uid="{7E72CC87-0AD8-49AF-A28D-42D6F870728D}"/>
    <cellStyle name="Normal" xfId="0" builtinId="0"/>
    <cellStyle name="Normal 7 2" xfId="1" xr:uid="{68C6EE9C-1EFF-44EA-80EF-E4BE1E92FA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aigFarrant/Documents/SIP%20Reporting/SIP_LGIP%20Infrastructure%20Charge%20Information%202020%20-%202021%20F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aigFarrant/Documents/SIP%20Reporting/SIP_LGIP%20Trunk%20Infrastructure%20Information%202019%20-%202020%20FY_V3(Q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raigFarrant/Desktop/Trunk%20Infrastructure%20Information%20Reporting%20Mode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ooreka/rio.moretonbay.qld.gov.au/Objects/PED%20-%20Staff%20Li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raigFarrant/Documents/Power%20BI/FY-23%20Budge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raigFarrant/Documents/SIP%20-%20Infrastructure%20Reporting/ICI%202023-24/ePID%20Budget%20Download%20July-23%20used%20for%20ICI%20FY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_One_Output"/>
      <sheetName val="ICR_Trunk_Info"/>
      <sheetName val="Lists"/>
      <sheetName val="Alt_Proj_Desc"/>
      <sheetName val="Detailed List"/>
      <sheetName val="Reconciliation"/>
      <sheetName val="Published Report"/>
      <sheetName val="Developer"/>
      <sheetName val="ICR"/>
      <sheetName val="DA Comp June September"/>
      <sheetName val="Reconciliation Full Year"/>
      <sheetName val="List Infrast delivered-19-20 F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_One_Output"/>
      <sheetName val="ICR_Trunk_Info"/>
      <sheetName val="Lists"/>
      <sheetName val="Alt_Proj_Desc"/>
      <sheetName val="EMT_Report"/>
      <sheetName val="Reconciliation"/>
      <sheetName val="Developer Delivered"/>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ed_Report"/>
      <sheetName val="Control"/>
      <sheetName val="Sheet3"/>
      <sheetName val="Report Data"/>
      <sheetName val="Excluded Projects"/>
      <sheetName val="Published Report ICI"/>
      <sheetName val="Tech_One_Output_Exp"/>
      <sheetName val="NO Network List"/>
      <sheetName val="Tech_One_Output_Net"/>
      <sheetName val="Lists"/>
      <sheetName val="Alt_Proj_Desc"/>
      <sheetName val="Project Title"/>
      <sheetName val="Developer Delivered"/>
      <sheetName val="LGIP Listing"/>
      <sheetName val="LGIP Comparison"/>
      <sheetName val="Full Year Listing"/>
      <sheetName val="Graph"/>
      <sheetName val="2019-20"/>
      <sheetName val="2020-21"/>
      <sheetName val="2021-22"/>
      <sheetName val="Trunk Infrastructure Informatio"/>
    </sheetNames>
    <sheetDataSet>
      <sheetData sheetId="0"/>
      <sheetData sheetId="1">
        <row r="4">
          <cell r="C4" t="str">
            <v>Infrastructure Value Q4</v>
          </cell>
        </row>
        <row r="5">
          <cell r="AA5" t="str">
            <v>FY 2021/22</v>
          </cell>
          <cell r="AB5">
            <v>2022</v>
          </cell>
          <cell r="AD5" t="str">
            <v>Q1</v>
          </cell>
          <cell r="AE5">
            <v>44743</v>
          </cell>
          <cell r="AF5">
            <v>44834</v>
          </cell>
          <cell r="AG5" t="str">
            <v>(Sep)</v>
          </cell>
          <cell r="AH5" t="str">
            <v>2022/23</v>
          </cell>
          <cell r="AI5" t="str">
            <v>2023/24</v>
          </cell>
          <cell r="AJ5" t="str">
            <v>2024/25</v>
          </cell>
          <cell r="AK5" t="str">
            <v>2025/26</v>
          </cell>
        </row>
        <row r="6">
          <cell r="C6" t="str">
            <v>FY 2022/23</v>
          </cell>
          <cell r="AA6" t="str">
            <v>FY 2022/23</v>
          </cell>
          <cell r="AB6">
            <v>2023</v>
          </cell>
          <cell r="AD6" t="str">
            <v>Q2</v>
          </cell>
          <cell r="AE6">
            <v>44835</v>
          </cell>
          <cell r="AF6">
            <v>44926</v>
          </cell>
          <cell r="AG6" t="str">
            <v>(Dec)</v>
          </cell>
          <cell r="AH6" t="str">
            <v>2023/24</v>
          </cell>
          <cell r="AI6" t="str">
            <v>2024/25</v>
          </cell>
          <cell r="AJ6" t="str">
            <v>2025/26</v>
          </cell>
          <cell r="AK6" t="str">
            <v>2026/27</v>
          </cell>
        </row>
        <row r="7">
          <cell r="AA7" t="str">
            <v>FY 2023/24</v>
          </cell>
          <cell r="AB7">
            <v>2024</v>
          </cell>
          <cell r="AD7" t="str">
            <v>Q3</v>
          </cell>
          <cell r="AE7">
            <v>44927</v>
          </cell>
          <cell r="AF7">
            <v>45016</v>
          </cell>
          <cell r="AG7" t="str">
            <v>(Mar)</v>
          </cell>
          <cell r="AH7" t="str">
            <v>2024/25</v>
          </cell>
          <cell r="AI7" t="str">
            <v>2025/26</v>
          </cell>
          <cell r="AJ7" t="str">
            <v>2026/27</v>
          </cell>
          <cell r="AK7" t="str">
            <v>2027/28</v>
          </cell>
        </row>
        <row r="8">
          <cell r="C8">
            <v>45148</v>
          </cell>
          <cell r="AD8" t="str">
            <v>Q4</v>
          </cell>
          <cell r="AE8">
            <v>45017</v>
          </cell>
          <cell r="AF8">
            <v>45107</v>
          </cell>
          <cell r="AG8" t="str">
            <v>(Jun)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I2">
            <v>36818644.674999997</v>
          </cell>
          <cell r="S2">
            <v>5829018.8514999999</v>
          </cell>
          <cell r="AR2">
            <v>1313888.9100000001</v>
          </cell>
          <cell r="AS2">
            <v>263084.51</v>
          </cell>
        </row>
      </sheetData>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 + Staff"/>
      <sheetName val="Staff List"/>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s"/>
      <sheetName val="Sheet3"/>
      <sheetName val="Limits"/>
      <sheetName val="IC"/>
      <sheetName val="Budget"/>
      <sheetName val="Sheet1"/>
      <sheetName val="Sheet1 (2)"/>
    </sheetNames>
    <sheetDataSet>
      <sheetData sheetId="0"/>
      <sheetData sheetId="1"/>
      <sheetData sheetId="2"/>
      <sheetData sheetId="3">
        <row r="2">
          <cell r="O2">
            <v>44702932.880934715</v>
          </cell>
        </row>
      </sheetData>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Report"/>
      <sheetName val="Report"/>
      <sheetName val="Summary"/>
      <sheetName val="Combined"/>
      <sheetName val="Report (2)"/>
      <sheetName val="Sheet2"/>
      <sheetName val="_defntmp_"/>
    </sheetNames>
    <sheetDataSet>
      <sheetData sheetId="0"/>
      <sheetData sheetId="1"/>
      <sheetData sheetId="2"/>
      <sheetData sheetId="3"/>
      <sheetData sheetId="4">
        <row r="278">
          <cell r="T278">
            <v>47226404</v>
          </cell>
          <cell r="U278">
            <v>59328936</v>
          </cell>
          <cell r="V278">
            <v>36412331.799999997</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DC7BE-22A6-4504-B3B6-99137A8B4200}">
  <dimension ref="A1:N43"/>
  <sheetViews>
    <sheetView tabSelected="1" zoomScale="85" zoomScaleNormal="85" workbookViewId="0">
      <selection activeCell="F4" sqref="F4"/>
    </sheetView>
  </sheetViews>
  <sheetFormatPr defaultColWidth="8.375" defaultRowHeight="14.25" x14ac:dyDescent="0.2"/>
  <cols>
    <col min="1" max="1" width="31.875" style="3" customWidth="1"/>
    <col min="2" max="5" width="23.375" style="3" customWidth="1"/>
    <col min="6" max="6" width="28.875" style="3" customWidth="1"/>
    <col min="7" max="9" width="23.375" style="3" customWidth="1"/>
    <col min="10" max="10" width="19.875" style="3" customWidth="1"/>
    <col min="11" max="11" width="17.625" style="3" customWidth="1"/>
    <col min="12" max="12" width="15.625" style="3" customWidth="1"/>
    <col min="13" max="13" width="16" style="3" customWidth="1"/>
    <col min="14" max="14" width="14.875" style="3" customWidth="1"/>
    <col min="15" max="16384" width="8.375" style="3"/>
  </cols>
  <sheetData>
    <row r="1" spans="1:14" ht="26.25" x14ac:dyDescent="0.4">
      <c r="A1" s="1" t="s">
        <v>0</v>
      </c>
      <c r="B1" s="2"/>
      <c r="C1" s="2"/>
      <c r="D1" s="2"/>
      <c r="E1" s="2"/>
      <c r="F1" s="2"/>
      <c r="G1" s="2"/>
      <c r="H1" s="2"/>
      <c r="I1" s="2"/>
      <c r="J1" s="2"/>
      <c r="K1" s="2"/>
      <c r="L1" s="2"/>
      <c r="M1" s="2"/>
      <c r="N1" s="2"/>
    </row>
    <row r="2" spans="1:14" x14ac:dyDescent="0.2">
      <c r="A2" s="2"/>
      <c r="B2" s="2"/>
      <c r="C2" s="2"/>
      <c r="D2" s="2"/>
      <c r="E2" s="2"/>
      <c r="F2" s="2"/>
      <c r="G2" s="2"/>
      <c r="H2" s="2"/>
      <c r="I2" s="2"/>
      <c r="J2" s="2"/>
      <c r="K2" s="2"/>
      <c r="L2" s="2"/>
      <c r="M2" s="2"/>
      <c r="N2" s="2"/>
    </row>
    <row r="3" spans="1:14" ht="21" x14ac:dyDescent="0.35">
      <c r="A3" s="4" t="s">
        <v>1</v>
      </c>
      <c r="B3" s="2"/>
      <c r="C3" s="2"/>
      <c r="D3" s="2"/>
      <c r="E3" s="2"/>
      <c r="F3" s="2"/>
      <c r="G3" s="2"/>
      <c r="H3" s="2"/>
      <c r="I3" s="2"/>
      <c r="J3" s="2"/>
      <c r="K3" s="2"/>
      <c r="L3" s="2"/>
      <c r="M3" s="2"/>
      <c r="N3" s="2"/>
    </row>
    <row r="4" spans="1:14" ht="18.75" x14ac:dyDescent="0.3">
      <c r="A4" s="5" t="s">
        <v>2</v>
      </c>
      <c r="B4" s="2"/>
      <c r="C4" s="2"/>
      <c r="D4" s="2"/>
      <c r="E4" s="2"/>
      <c r="F4" s="2"/>
      <c r="G4" s="2"/>
      <c r="H4" s="2"/>
      <c r="I4" s="2"/>
      <c r="J4" s="2"/>
      <c r="K4" s="2"/>
      <c r="L4" s="2"/>
      <c r="M4" s="2"/>
      <c r="N4" s="2"/>
    </row>
    <row r="5" spans="1:14" ht="18.75" x14ac:dyDescent="0.3">
      <c r="A5" s="6" t="s">
        <v>3</v>
      </c>
      <c r="B5" s="2"/>
      <c r="C5" s="2"/>
      <c r="D5" s="2"/>
      <c r="E5" s="2"/>
      <c r="F5" s="2"/>
      <c r="G5" s="2"/>
      <c r="H5" s="2"/>
      <c r="I5" s="2"/>
      <c r="J5" s="2"/>
      <c r="K5" s="2"/>
      <c r="L5" s="2"/>
      <c r="M5" s="2"/>
      <c r="N5" s="2"/>
    </row>
    <row r="6" spans="1:14" ht="15" x14ac:dyDescent="0.25">
      <c r="A6" s="7"/>
      <c r="B6" s="2"/>
      <c r="C6" s="2"/>
      <c r="D6" s="2"/>
      <c r="E6" s="2"/>
      <c r="F6" s="2"/>
      <c r="G6" s="2"/>
      <c r="H6" s="2"/>
      <c r="I6" s="2"/>
      <c r="J6" s="2"/>
      <c r="K6" s="2"/>
      <c r="L6" s="2"/>
      <c r="M6" s="2"/>
      <c r="N6" s="2"/>
    </row>
    <row r="7" spans="1:14" ht="18.75" x14ac:dyDescent="0.3">
      <c r="A7" s="5" t="str">
        <f>MID([3]Control!C6,4,LEN([3]Control!C6)-3)&amp;" financial year infrastructure charges revenue and expenditure summary  "</f>
        <v xml:space="preserve">2022/23 financial year infrastructure charges revenue and expenditure summary  </v>
      </c>
      <c r="B7" s="2"/>
      <c r="C7" s="2"/>
      <c r="D7" s="2"/>
      <c r="E7" s="2"/>
      <c r="F7" s="2"/>
      <c r="G7" s="2"/>
      <c r="H7" s="2"/>
      <c r="I7" s="2"/>
      <c r="J7" s="2"/>
      <c r="K7" s="2"/>
      <c r="L7" s="2"/>
      <c r="M7" s="2"/>
      <c r="N7" s="2"/>
    </row>
    <row r="8" spans="1:14" ht="18.75" x14ac:dyDescent="0.3">
      <c r="A8" s="5"/>
      <c r="B8" s="2"/>
      <c r="C8" s="2"/>
      <c r="D8" s="2"/>
      <c r="E8" s="2"/>
      <c r="F8" s="2"/>
      <c r="G8" s="2"/>
      <c r="H8" s="2"/>
      <c r="I8" s="2"/>
      <c r="J8" s="2"/>
      <c r="K8" s="2"/>
      <c r="L8" s="2"/>
      <c r="M8" s="2"/>
      <c r="N8" s="2"/>
    </row>
    <row r="9" spans="1:14" ht="107.45" customHeight="1" x14ac:dyDescent="0.2">
      <c r="A9" s="31" t="s">
        <v>4</v>
      </c>
      <c r="B9" s="31"/>
      <c r="C9" s="31"/>
      <c r="D9" s="31"/>
      <c r="E9" s="31"/>
      <c r="F9" s="31"/>
      <c r="G9" s="31"/>
      <c r="H9" s="31"/>
      <c r="I9" s="31"/>
      <c r="J9" s="2"/>
      <c r="K9" s="2"/>
      <c r="L9" s="2"/>
      <c r="M9" s="2"/>
      <c r="N9" s="2"/>
    </row>
    <row r="10" spans="1:14" ht="107.45" customHeight="1" x14ac:dyDescent="0.2">
      <c r="A10" s="31"/>
      <c r="B10" s="31"/>
      <c r="C10" s="31"/>
      <c r="D10" s="31"/>
      <c r="E10" s="31"/>
      <c r="F10" s="31"/>
      <c r="G10" s="31"/>
      <c r="H10" s="31"/>
      <c r="I10" s="31"/>
      <c r="J10" s="2"/>
      <c r="K10" s="2"/>
      <c r="L10" s="2"/>
      <c r="M10" s="2"/>
      <c r="N10" s="2"/>
    </row>
    <row r="11" spans="1:14" ht="18.75" x14ac:dyDescent="0.3">
      <c r="A11" s="5"/>
      <c r="B11" s="2"/>
      <c r="C11" s="2"/>
      <c r="D11" s="2"/>
      <c r="E11" s="2"/>
      <c r="F11" s="2"/>
      <c r="G11" s="2"/>
      <c r="H11" s="2"/>
      <c r="I11" s="2"/>
      <c r="J11" s="2"/>
      <c r="K11" s="2"/>
      <c r="L11" s="2"/>
      <c r="M11" s="2"/>
      <c r="N11" s="2"/>
    </row>
    <row r="12" spans="1:14" ht="15" x14ac:dyDescent="0.25">
      <c r="A12" s="7"/>
      <c r="B12" s="32" t="s">
        <v>5</v>
      </c>
      <c r="C12" s="33"/>
      <c r="D12" s="34"/>
      <c r="E12" s="35" t="s">
        <v>6</v>
      </c>
      <c r="F12" s="36"/>
      <c r="G12" s="36"/>
      <c r="H12" s="37"/>
      <c r="I12" s="12"/>
      <c r="J12" s="2"/>
      <c r="K12" s="2"/>
      <c r="L12" s="2"/>
      <c r="M12" s="2"/>
    </row>
    <row r="13" spans="1:14" ht="29.45" customHeight="1" x14ac:dyDescent="0.25">
      <c r="A13" s="7"/>
      <c r="B13" s="8"/>
      <c r="C13" s="9"/>
      <c r="D13" s="10"/>
      <c r="E13" s="11"/>
      <c r="F13" s="38" t="s">
        <v>7</v>
      </c>
      <c r="G13" s="39"/>
      <c r="H13" s="11"/>
      <c r="I13" s="12"/>
      <c r="J13" s="2"/>
      <c r="K13" s="2"/>
      <c r="L13" s="2"/>
      <c r="M13" s="2"/>
    </row>
    <row r="14" spans="1:14" ht="90" x14ac:dyDescent="0.25">
      <c r="A14" s="7"/>
      <c r="B14" s="13" t="s">
        <v>8</v>
      </c>
      <c r="C14" s="13" t="s">
        <v>9</v>
      </c>
      <c r="D14" s="13" t="s">
        <v>10</v>
      </c>
      <c r="E14" s="14" t="s">
        <v>11</v>
      </c>
      <c r="F14" s="14" t="s">
        <v>12</v>
      </c>
      <c r="G14" s="14" t="s">
        <v>13</v>
      </c>
      <c r="H14" s="14" t="s">
        <v>14</v>
      </c>
      <c r="I14" s="15" t="s">
        <v>15</v>
      </c>
      <c r="J14" s="2"/>
      <c r="K14" s="2"/>
      <c r="L14" s="2"/>
      <c r="M14" s="2"/>
    </row>
    <row r="15" spans="1:14" ht="32.25" x14ac:dyDescent="0.25">
      <c r="A15" s="7"/>
      <c r="B15" s="13" t="s">
        <v>16</v>
      </c>
      <c r="C15" s="13" t="s">
        <v>17</v>
      </c>
      <c r="D15" s="13" t="s">
        <v>18</v>
      </c>
      <c r="E15" s="14" t="s">
        <v>19</v>
      </c>
      <c r="F15" s="14" t="s">
        <v>20</v>
      </c>
      <c r="G15" s="14" t="s">
        <v>21</v>
      </c>
      <c r="H15" s="14" t="s">
        <v>22</v>
      </c>
      <c r="I15" s="15" t="s">
        <v>23</v>
      </c>
      <c r="J15" s="2"/>
      <c r="K15" s="2"/>
      <c r="L15" s="2"/>
      <c r="M15" s="2"/>
    </row>
    <row r="16" spans="1:14" ht="15" x14ac:dyDescent="0.2">
      <c r="A16" s="2"/>
      <c r="B16" s="13" t="s">
        <v>24</v>
      </c>
      <c r="C16" s="13" t="s">
        <v>24</v>
      </c>
      <c r="D16" s="13" t="s">
        <v>24</v>
      </c>
      <c r="E16" s="14" t="s">
        <v>24</v>
      </c>
      <c r="F16" s="14" t="s">
        <v>24</v>
      </c>
      <c r="G16" s="14" t="s">
        <v>24</v>
      </c>
      <c r="H16" s="14" t="s">
        <v>24</v>
      </c>
      <c r="I16" s="16" t="s">
        <v>24</v>
      </c>
      <c r="J16" s="2"/>
      <c r="K16" s="2"/>
      <c r="L16" s="2"/>
      <c r="M16" s="2"/>
    </row>
    <row r="17" spans="1:13" ht="18.600000000000001" customHeight="1" x14ac:dyDescent="0.2">
      <c r="A17" s="17" t="s">
        <v>2</v>
      </c>
      <c r="B17" s="18">
        <v>127068113</v>
      </c>
      <c r="C17" s="18">
        <f>[5]IC!$O$2</f>
        <v>44702932.880934715</v>
      </c>
      <c r="D17" s="18">
        <f>'[3]Full Year Listing'!AR2</f>
        <v>1313888.9100000001</v>
      </c>
      <c r="E17" s="19">
        <f>'[3]Full Year Listing'!I2</f>
        <v>36818644.674999997</v>
      </c>
      <c r="F17" s="19">
        <f>'[3]Full Year Listing'!AS2</f>
        <v>263084.51</v>
      </c>
      <c r="G17" s="19">
        <v>0</v>
      </c>
      <c r="H17" s="19">
        <f>SUM(C17)-SUM(E17:G17)</f>
        <v>7621203.6959347203</v>
      </c>
      <c r="I17" s="20">
        <f>'[3]Full Year Listing'!S2</f>
        <v>5829018.8514999999</v>
      </c>
      <c r="J17" s="21"/>
      <c r="K17" s="2"/>
      <c r="L17" s="2"/>
      <c r="M17" s="2"/>
    </row>
    <row r="18" spans="1:13" x14ac:dyDescent="0.2">
      <c r="A18" s="2"/>
      <c r="B18" s="2"/>
      <c r="C18" s="2"/>
      <c r="D18" s="2"/>
      <c r="E18" s="2"/>
      <c r="F18" s="2"/>
      <c r="G18" s="2"/>
      <c r="H18" s="2"/>
      <c r="I18" s="2"/>
      <c r="J18" s="2"/>
      <c r="K18" s="2"/>
      <c r="L18" s="2"/>
      <c r="M18" s="2"/>
    </row>
    <row r="19" spans="1:13" ht="18.75" x14ac:dyDescent="0.3">
      <c r="A19" s="5" t="s">
        <v>25</v>
      </c>
      <c r="B19" s="2"/>
      <c r="C19" s="2"/>
      <c r="D19" s="2"/>
      <c r="E19" s="2"/>
      <c r="F19" s="2"/>
      <c r="G19" s="2"/>
      <c r="H19" s="2"/>
      <c r="I19" s="2"/>
      <c r="J19" s="2"/>
      <c r="K19" s="2"/>
      <c r="L19" s="2"/>
      <c r="M19" s="2"/>
    </row>
    <row r="20" spans="1:13" ht="15.75" x14ac:dyDescent="0.25">
      <c r="A20" s="2"/>
      <c r="B20" s="22"/>
      <c r="C20" s="2"/>
      <c r="D20" s="2"/>
      <c r="E20" s="2"/>
      <c r="F20" s="2"/>
      <c r="G20" s="2"/>
      <c r="H20" s="2"/>
      <c r="I20" s="2"/>
      <c r="J20" s="2"/>
      <c r="K20" s="2"/>
      <c r="L20" s="2"/>
      <c r="M20" s="2"/>
    </row>
    <row r="21" spans="1:13" ht="15" x14ac:dyDescent="0.2">
      <c r="A21" s="2"/>
      <c r="B21" s="40" t="s">
        <v>26</v>
      </c>
      <c r="C21" s="40"/>
      <c r="D21" s="40"/>
      <c r="E21" s="40"/>
      <c r="F21" s="40"/>
      <c r="G21" s="2"/>
      <c r="H21" s="2"/>
      <c r="I21" s="2"/>
      <c r="J21" s="2"/>
      <c r="K21" s="2"/>
      <c r="L21" s="2"/>
      <c r="M21" s="2"/>
    </row>
    <row r="22" spans="1:13" ht="15" x14ac:dyDescent="0.2">
      <c r="A22" s="2"/>
      <c r="B22" s="23" t="str">
        <f>VLOOKUP([3]Control!$C$6,Years,8,0)</f>
        <v>2023/24</v>
      </c>
      <c r="C22" s="23" t="str">
        <f>VLOOKUP([3]Control!$C$6,Years,9,0)</f>
        <v>2024/25</v>
      </c>
      <c r="D22" s="23" t="str">
        <f>VLOOKUP([3]Control!$C$6,Years,10,0)</f>
        <v>2025/26</v>
      </c>
      <c r="E22" s="23" t="str">
        <f>VLOOKUP([3]Control!$C$6,Years,11,0)</f>
        <v>2026/27</v>
      </c>
      <c r="F22" s="23" t="s">
        <v>27</v>
      </c>
      <c r="G22" s="2"/>
      <c r="H22" s="24"/>
      <c r="I22" s="2"/>
      <c r="J22" s="2"/>
      <c r="K22" s="2"/>
      <c r="L22" s="2"/>
      <c r="M22" s="2"/>
    </row>
    <row r="23" spans="1:13" ht="15" x14ac:dyDescent="0.2">
      <c r="A23" s="2"/>
      <c r="B23" s="25" t="s">
        <v>24</v>
      </c>
      <c r="C23" s="25" t="s">
        <v>24</v>
      </c>
      <c r="D23" s="25" t="s">
        <v>24</v>
      </c>
      <c r="E23" s="25" t="s">
        <v>24</v>
      </c>
      <c r="F23" s="25" t="s">
        <v>24</v>
      </c>
      <c r="G23" s="2"/>
      <c r="H23" s="2"/>
      <c r="I23" s="2"/>
      <c r="J23" s="2"/>
      <c r="K23" s="2"/>
      <c r="L23" s="2"/>
      <c r="M23" s="2"/>
    </row>
    <row r="24" spans="1:13" ht="15" x14ac:dyDescent="0.2">
      <c r="A24" s="26" t="s">
        <v>28</v>
      </c>
      <c r="B24" s="27">
        <v>45000</v>
      </c>
      <c r="C24" s="27">
        <v>47000</v>
      </c>
      <c r="D24" s="27">
        <v>49000</v>
      </c>
      <c r="E24" s="27">
        <v>50000</v>
      </c>
      <c r="F24" s="27">
        <f>SUM(B24:E24)</f>
        <v>191000</v>
      </c>
      <c r="G24" s="2"/>
      <c r="H24" s="2"/>
      <c r="I24" s="2"/>
      <c r="J24" s="2"/>
      <c r="K24" s="2"/>
      <c r="L24" s="2"/>
      <c r="M24" s="2"/>
    </row>
    <row r="25" spans="1:13" ht="15" x14ac:dyDescent="0.2">
      <c r="A25" s="28" t="s">
        <v>29</v>
      </c>
      <c r="B25" s="27">
        <f>'[6]Report (2)'!$T$278/1000</f>
        <v>47226.404000000002</v>
      </c>
      <c r="C25" s="27">
        <f>'[6]Report (2)'!$U$278/1000</f>
        <v>59328.936000000002</v>
      </c>
      <c r="D25" s="27">
        <f>'[6]Report (2)'!$V$278/1000</f>
        <v>36412.3318</v>
      </c>
      <c r="E25" s="27">
        <f>50135657.8/1000</f>
        <v>50135.657799999994</v>
      </c>
      <c r="F25" s="27">
        <f>SUM(B25:E25)</f>
        <v>193103.3296</v>
      </c>
      <c r="G25" s="2"/>
      <c r="H25" s="2"/>
      <c r="I25" s="2"/>
      <c r="J25" s="2"/>
      <c r="K25" s="2"/>
      <c r="L25" s="2"/>
      <c r="M25" s="2"/>
    </row>
    <row r="26" spans="1:13" x14ac:dyDescent="0.2">
      <c r="A26" s="2"/>
      <c r="B26" s="21"/>
      <c r="C26" s="21"/>
      <c r="D26" s="21"/>
      <c r="E26" s="21"/>
      <c r="F26" s="21"/>
      <c r="G26" s="21"/>
      <c r="H26" s="21"/>
      <c r="I26" s="21"/>
      <c r="J26" s="2"/>
      <c r="K26" s="2"/>
      <c r="L26" s="2"/>
      <c r="M26" s="2"/>
    </row>
    <row r="27" spans="1:13" x14ac:dyDescent="0.2">
      <c r="A27" s="2"/>
      <c r="B27" s="21"/>
      <c r="C27" s="21"/>
      <c r="D27" s="21"/>
      <c r="E27" s="21"/>
      <c r="F27" s="21"/>
      <c r="G27" s="2"/>
      <c r="H27" s="2"/>
      <c r="I27" s="2"/>
      <c r="J27" s="2"/>
      <c r="K27" s="2"/>
      <c r="L27" s="2"/>
      <c r="M27" s="2"/>
    </row>
    <row r="28" spans="1:13" ht="21" customHeight="1" x14ac:dyDescent="0.2">
      <c r="A28" s="29" t="s">
        <v>30</v>
      </c>
      <c r="B28" s="30"/>
      <c r="C28" s="30"/>
      <c r="D28" s="30"/>
      <c r="E28" s="30"/>
      <c r="F28" s="30"/>
      <c r="G28" s="30"/>
      <c r="H28" s="30"/>
      <c r="I28" s="30"/>
      <c r="J28" s="30"/>
      <c r="K28" s="30"/>
      <c r="L28" s="30"/>
      <c r="M28" s="2"/>
    </row>
    <row r="29" spans="1:13" ht="21" customHeight="1" x14ac:dyDescent="0.2">
      <c r="A29" s="30"/>
      <c r="B29" s="30"/>
      <c r="C29" s="30"/>
      <c r="D29" s="30"/>
      <c r="E29" s="30"/>
      <c r="F29" s="30"/>
      <c r="G29" s="30"/>
      <c r="H29" s="30"/>
      <c r="I29" s="30"/>
      <c r="J29" s="30"/>
      <c r="K29" s="30"/>
      <c r="L29" s="30"/>
      <c r="M29" s="2"/>
    </row>
    <row r="30" spans="1:13" ht="21" customHeight="1" x14ac:dyDescent="0.2">
      <c r="A30" s="30"/>
      <c r="B30" s="30"/>
      <c r="C30" s="30"/>
      <c r="D30" s="30"/>
      <c r="E30" s="30"/>
      <c r="F30" s="30"/>
      <c r="G30" s="30"/>
      <c r="H30" s="30"/>
      <c r="I30" s="30"/>
      <c r="J30" s="30"/>
      <c r="K30" s="30"/>
      <c r="L30" s="30"/>
      <c r="M30" s="2"/>
    </row>
    <row r="31" spans="1:13" ht="21" customHeight="1" x14ac:dyDescent="0.2">
      <c r="A31" s="30"/>
      <c r="B31" s="30"/>
      <c r="C31" s="30"/>
      <c r="D31" s="30"/>
      <c r="E31" s="30"/>
      <c r="F31" s="30"/>
      <c r="G31" s="30"/>
      <c r="H31" s="30"/>
      <c r="I31" s="30"/>
      <c r="J31" s="30"/>
      <c r="K31" s="30"/>
      <c r="L31" s="30"/>
      <c r="M31" s="2"/>
    </row>
    <row r="32" spans="1:13" ht="21" customHeight="1" x14ac:dyDescent="0.2">
      <c r="A32" s="30"/>
      <c r="B32" s="30"/>
      <c r="C32" s="30"/>
      <c r="D32" s="30"/>
      <c r="E32" s="30"/>
      <c r="F32" s="30"/>
      <c r="G32" s="30"/>
      <c r="H32" s="30"/>
      <c r="I32" s="30"/>
      <c r="J32" s="30"/>
      <c r="K32" s="30"/>
      <c r="L32" s="30"/>
      <c r="M32" s="2"/>
    </row>
    <row r="33" spans="1:13" ht="21" customHeight="1" x14ac:dyDescent="0.2">
      <c r="A33" s="30"/>
      <c r="B33" s="30"/>
      <c r="C33" s="30"/>
      <c r="D33" s="30"/>
      <c r="E33" s="30"/>
      <c r="F33" s="30"/>
      <c r="G33" s="30"/>
      <c r="H33" s="30"/>
      <c r="I33" s="30"/>
      <c r="J33" s="30"/>
      <c r="K33" s="30"/>
      <c r="L33" s="30"/>
      <c r="M33" s="2"/>
    </row>
    <row r="34" spans="1:13" ht="21" customHeight="1" x14ac:dyDescent="0.2">
      <c r="A34" s="30"/>
      <c r="B34" s="30"/>
      <c r="C34" s="30"/>
      <c r="D34" s="30"/>
      <c r="E34" s="30"/>
      <c r="F34" s="30"/>
      <c r="G34" s="30"/>
      <c r="H34" s="30"/>
      <c r="I34" s="30"/>
      <c r="J34" s="30"/>
      <c r="K34" s="30"/>
      <c r="L34" s="30"/>
      <c r="M34" s="2"/>
    </row>
    <row r="35" spans="1:13" ht="21" customHeight="1" x14ac:dyDescent="0.2">
      <c r="A35" s="30"/>
      <c r="B35" s="30"/>
      <c r="C35" s="30"/>
      <c r="D35" s="30"/>
      <c r="E35" s="30"/>
      <c r="F35" s="30"/>
      <c r="G35" s="30"/>
      <c r="H35" s="30"/>
      <c r="I35" s="30"/>
      <c r="J35" s="30"/>
      <c r="K35" s="30"/>
      <c r="L35" s="30"/>
      <c r="M35" s="2"/>
    </row>
    <row r="36" spans="1:13" ht="21" customHeight="1" x14ac:dyDescent="0.2">
      <c r="A36" s="30"/>
      <c r="B36" s="30"/>
      <c r="C36" s="30"/>
      <c r="D36" s="30"/>
      <c r="E36" s="30"/>
      <c r="F36" s="30"/>
      <c r="G36" s="30"/>
      <c r="H36" s="30"/>
      <c r="I36" s="30"/>
      <c r="J36" s="30"/>
      <c r="K36" s="30"/>
      <c r="L36" s="30"/>
      <c r="M36" s="2"/>
    </row>
    <row r="37" spans="1:13" ht="21" customHeight="1" x14ac:dyDescent="0.2">
      <c r="A37" s="30"/>
      <c r="B37" s="30"/>
      <c r="C37" s="30"/>
      <c r="D37" s="30"/>
      <c r="E37" s="30"/>
      <c r="F37" s="30"/>
      <c r="G37" s="30"/>
      <c r="H37" s="30"/>
      <c r="I37" s="30"/>
      <c r="J37" s="30"/>
      <c r="K37" s="30"/>
      <c r="L37" s="30"/>
      <c r="M37" s="2"/>
    </row>
    <row r="38" spans="1:13" ht="21" customHeight="1" x14ac:dyDescent="0.2">
      <c r="A38" s="30"/>
      <c r="B38" s="30"/>
      <c r="C38" s="30"/>
      <c r="D38" s="30"/>
      <c r="E38" s="30"/>
      <c r="F38" s="30"/>
      <c r="G38" s="30"/>
      <c r="H38" s="30"/>
      <c r="I38" s="30"/>
      <c r="J38" s="30"/>
      <c r="K38" s="30"/>
      <c r="L38" s="30"/>
      <c r="M38" s="2"/>
    </row>
    <row r="39" spans="1:13" ht="21" customHeight="1" x14ac:dyDescent="0.2">
      <c r="A39" s="30"/>
      <c r="B39" s="30"/>
      <c r="C39" s="30"/>
      <c r="D39" s="30"/>
      <c r="E39" s="30"/>
      <c r="F39" s="30"/>
      <c r="G39" s="30"/>
      <c r="H39" s="30"/>
      <c r="I39" s="30"/>
      <c r="J39" s="30"/>
      <c r="K39" s="30"/>
      <c r="L39" s="30"/>
      <c r="M39" s="2"/>
    </row>
    <row r="40" spans="1:13" ht="21" customHeight="1" x14ac:dyDescent="0.2">
      <c r="A40" s="30"/>
      <c r="B40" s="30"/>
      <c r="C40" s="30"/>
      <c r="D40" s="30"/>
      <c r="E40" s="30"/>
      <c r="F40" s="30"/>
      <c r="G40" s="30"/>
      <c r="H40" s="30"/>
      <c r="I40" s="30"/>
      <c r="J40" s="30"/>
      <c r="K40" s="30"/>
      <c r="L40" s="30"/>
      <c r="M40" s="2"/>
    </row>
    <row r="41" spans="1:13" ht="21" customHeight="1" x14ac:dyDescent="0.2">
      <c r="A41" s="30"/>
      <c r="B41" s="30"/>
      <c r="C41" s="30"/>
      <c r="D41" s="30"/>
      <c r="E41" s="30"/>
      <c r="F41" s="30"/>
      <c r="G41" s="30"/>
      <c r="H41" s="30"/>
      <c r="I41" s="30"/>
      <c r="J41" s="30"/>
      <c r="K41" s="30"/>
      <c r="L41" s="30"/>
      <c r="M41" s="2"/>
    </row>
    <row r="42" spans="1:13" ht="21" customHeight="1" x14ac:dyDescent="0.2">
      <c r="A42" s="30"/>
      <c r="B42" s="30"/>
      <c r="C42" s="30"/>
      <c r="D42" s="30"/>
      <c r="E42" s="30"/>
      <c r="F42" s="30"/>
      <c r="G42" s="30"/>
      <c r="H42" s="30"/>
      <c r="I42" s="30"/>
      <c r="J42" s="30"/>
      <c r="K42" s="30"/>
      <c r="L42" s="30"/>
      <c r="M42" s="2"/>
    </row>
    <row r="43" spans="1:13" x14ac:dyDescent="0.2">
      <c r="A43" s="3" t="s">
        <v>31</v>
      </c>
    </row>
  </sheetData>
  <mergeCells count="6">
    <mergeCell ref="A28:L42"/>
    <mergeCell ref="A9:I10"/>
    <mergeCell ref="B12:D12"/>
    <mergeCell ref="E12:H12"/>
    <mergeCell ref="F13:G13"/>
    <mergeCell ref="B21:F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Published Report ICI</vt:lpstr>
    </vt:vector>
  </TitlesOfParts>
  <Manager/>
  <Company>MBRC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Farrant</dc:creator>
  <cp:keywords/>
  <dc:description/>
  <cp:lastModifiedBy>Marischka Harris</cp:lastModifiedBy>
  <cp:revision/>
  <dcterms:created xsi:type="dcterms:W3CDTF">2023-11-30T03:48:22Z</dcterms:created>
  <dcterms:modified xsi:type="dcterms:W3CDTF">2023-12-12T05:35:08Z</dcterms:modified>
  <cp:category/>
  <cp:contentStatus/>
</cp:coreProperties>
</file>